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1" activeTab="4"/>
  </bookViews>
  <sheets>
    <sheet name="mokymo įstaiga_Priedas1" sheetId="1" r:id="rId1"/>
    <sheet name="maža įmonė_Priedas2" sheetId="2" r:id="rId2"/>
    <sheet name="gamybos įmonė iki 250_Priedas3" sheetId="3" r:id="rId3"/>
    <sheet name="gamybos įmonė virš 250_Priedas4" sheetId="4" r:id="rId4"/>
    <sheet name="paslaugų įmonė iki 250_Priedas5" sheetId="5" r:id="rId5"/>
  </sheets>
  <definedNames/>
  <calcPr fullCalcOnLoad="1"/>
</workbook>
</file>

<file path=xl/sharedStrings.xml><?xml version="1.0" encoding="utf-8"?>
<sst xmlns="http://schemas.openxmlformats.org/spreadsheetml/2006/main" count="147" uniqueCount="57">
  <si>
    <t>NARIO MOKESČIO SKAIČIAVIMO TVARKA</t>
  </si>
  <si>
    <t>yra skaičiuojamas pagal formulę:</t>
  </si>
  <si>
    <t>P*K (80)</t>
  </si>
  <si>
    <t>P*K (60)</t>
  </si>
  <si>
    <t>MNM – metinis nario mokestis, Lt/EUR;</t>
  </si>
  <si>
    <t>DS1 – vidutinis sąrašinis įmonės darbuotojų skaičius per praėjusius metus nuo 1 iki 250;</t>
  </si>
  <si>
    <t>DS2 – vidutinis sąrašinis įmonės darbuotojų skaičius per praėjusius metus, viršijantis 250;</t>
  </si>
  <si>
    <t>K – koeficientas yra nustatomas priklausomai nuo įmonės metinių pajamų pagal lentelę:</t>
  </si>
  <si>
    <t>Įmonės metinės pajamos, mln. Lt/EUR</t>
  </si>
  <si>
    <t>K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</si>
  <si>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Arial"/>
        <family val="2"/>
      </rPr>
      <t>Prezidiumas savo nutarimu turi teisę atidėti nario mokesčio mokėjimą iki 2-jų metų.</t>
    </r>
  </si>
  <si>
    <t>EUR</t>
  </si>
  <si>
    <t xml:space="preserve">B </t>
  </si>
  <si>
    <t>Valiuta</t>
  </si>
  <si>
    <t>MNM_mažos įmonės</t>
  </si>
  <si>
    <t>Įrašykite skaičius</t>
  </si>
  <si>
    <t xml:space="preserve">P, Įmonės pajamos </t>
  </si>
  <si>
    <t>mln. EUR</t>
  </si>
  <si>
    <t>vnt.</t>
  </si>
  <si>
    <t>DS1, Darbuotojų skaičius</t>
  </si>
  <si>
    <t xml:space="preserve">Skaičiuojamasis metinis nario mokestis </t>
  </si>
  <si>
    <t>Jūsų nario mokestis yra:</t>
  </si>
  <si>
    <t>DS2, Darbuotojų skaičius</t>
  </si>
  <si>
    <t>MNM_vidutinės įmonės</t>
  </si>
  <si>
    <t>MNM_didelės įmonės</t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</si>
  <si>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Prezidiumas savo nutarimu turi teisę atidėti nario mokesčio mokėjimą iki 2-jų metų.</t>
    </r>
  </si>
  <si>
    <t>Didelėms įmonėms (virš 250 darbuotojų):</t>
  </si>
  <si>
    <t>NARIO MOKESČIO SKAIČIAVIMO TVARKOS priedas Nr.</t>
  </si>
  <si>
    <t>PRIEDAS Nr.1</t>
  </si>
  <si>
    <t>PRIEDAS Nr.2</t>
  </si>
  <si>
    <r>
      <t xml:space="preserve">Asociacijos nariams - </t>
    </r>
    <r>
      <rPr>
        <b/>
        <i/>
        <sz val="11"/>
        <color indexed="8"/>
        <rFont val="Arial"/>
        <family val="2"/>
      </rPr>
      <t>švietimo ir mokslo institucijoms, profesinio mokymo įstaigoms</t>
    </r>
    <r>
      <rPr>
        <sz val="11"/>
        <color indexed="8"/>
        <rFont val="Arial"/>
        <family val="2"/>
      </rPr>
      <t xml:space="preserve"> </t>
    </r>
  </si>
  <si>
    <t>PRIEDAS Nr.3</t>
  </si>
  <si>
    <t>Vidutinėms įmonėms (iki 250 darbuotojų):</t>
  </si>
  <si>
    <t>PRIEDAS Nr.4</t>
  </si>
  <si>
    <t>PRIEDAS Nr.5</t>
  </si>
  <si>
    <t xml:space="preserve">Metinis nario mokestis yra skaičiuojamas pagal formulę: </t>
  </si>
  <si>
    <r>
      <t xml:space="preserve">Asociacijos nariams - </t>
    </r>
    <r>
      <rPr>
        <i/>
        <sz val="11"/>
        <color indexed="8"/>
        <rFont val="Arial"/>
        <family val="2"/>
      </rPr>
      <t xml:space="preserve"> įmonėms, teikiančioms paslaugas inžinerinės pramonės gamybos įmonėms, </t>
    </r>
    <r>
      <rPr>
        <sz val="11"/>
        <color indexed="8"/>
        <rFont val="Arial"/>
        <family val="2"/>
      </rPr>
      <t>taikomas</t>
    </r>
  </si>
  <si>
    <r>
      <t xml:space="preserve">Asociacijos nariams - </t>
    </r>
    <r>
      <rPr>
        <i/>
        <sz val="11"/>
        <color indexed="8"/>
        <rFont val="Arial"/>
        <family val="2"/>
      </rPr>
      <t>inžinerinės pramonės gamybos įmonėms</t>
    </r>
    <r>
      <rPr>
        <sz val="11"/>
        <color indexed="8"/>
        <rFont val="Arial"/>
        <family val="2"/>
      </rPr>
      <t xml:space="preserve"> metinis nario mokestis </t>
    </r>
  </si>
  <si>
    <t xml:space="preserve">Nario mokesčio skaičiavimo tvarka patvirtinta visuotinio narių susirinkimo, vykusio 2014 m. spalio 15 d., </t>
  </si>
  <si>
    <t>nutarimu (protokolo Nr.__2014/2__)</t>
  </si>
  <si>
    <r>
      <rPr>
        <b/>
        <i/>
        <sz val="11"/>
        <color indexed="8"/>
        <rFont val="Arial"/>
        <family val="2"/>
      </rPr>
      <t>kitoms asocijuotoms struktūroms</t>
    </r>
    <r>
      <rPr>
        <sz val="11"/>
        <color indexed="8"/>
        <rFont val="Arial"/>
        <family val="2"/>
      </rPr>
      <t xml:space="preserve"> metinis nario mokestis sudaro </t>
    </r>
    <r>
      <rPr>
        <b/>
        <sz val="11"/>
        <color indexed="8"/>
        <rFont val="Arial"/>
        <family val="2"/>
      </rPr>
      <t>150 EUR</t>
    </r>
    <r>
      <rPr>
        <sz val="11"/>
        <color indexed="8"/>
        <rFont val="Arial"/>
        <family val="2"/>
      </rPr>
      <t>.</t>
    </r>
  </si>
  <si>
    <t>Mažoms įmonėms (pajamos iki 1,45 mln. EUR):</t>
  </si>
  <si>
    <t>B – bazinis nario mokestis, nustatomas priklausomai nuo įmonės metinių pajamų pagal lentelę, EUR;</t>
  </si>
  <si>
    <t>P – įmonės pajamos (pagaminta produkcija ir suteiktos paslaugos) per praėjusius metus, mln. EUR;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</si>
  <si>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 xml:space="preserve">Maksimalus metinis nario mokestis įmonei negali būti didesnis kaip </t>
    </r>
    <r>
      <rPr>
        <sz val="11"/>
        <rFont val="Arial"/>
        <family val="2"/>
      </rPr>
      <t>4300 EUR</t>
    </r>
  </si>
  <si>
    <t>MNM – metinis nario mokestis, EUR;</t>
  </si>
  <si>
    <t>Eur</t>
  </si>
  <si>
    <t>daugiau nei 1.45 mln. EUR</t>
  </si>
  <si>
    <t>mln. Eur</t>
  </si>
  <si>
    <t>daugiau nei 1,45 mln. EUR</t>
  </si>
  <si>
    <t>vienkartinis įstojimo mokestis -  1000 EUR.</t>
  </si>
  <si>
    <r>
      <t>MNM =  B + DS1*2,4 + P*K</t>
    </r>
    <r>
      <rPr>
        <sz val="11"/>
        <color indexed="8"/>
        <rFont val="Arial"/>
        <family val="2"/>
      </rPr>
      <t>, kur</t>
    </r>
  </si>
  <si>
    <t>DS1*2,4</t>
  </si>
  <si>
    <r>
      <t>MNM =  B + DS2*1,8 + P*K</t>
    </r>
    <r>
      <rPr>
        <sz val="11"/>
        <color indexed="8"/>
        <rFont val="Arial"/>
        <family val="2"/>
      </rPr>
      <t>, kur</t>
    </r>
  </si>
  <si>
    <t>DS2*1,8</t>
  </si>
  <si>
    <t>mažiau nei 1.45 mln. EUR</t>
  </si>
  <si>
    <t xml:space="preserve">LIETUVOS INŽINERIJOS IR TECHNOLOGIJŲ PRAMONĖS ASOCIACIJOS “LINPRA” METINIO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</si>
</sst>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#,##0.00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sz val="11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7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/>
    </xf>
    <xf numFmtId="0" fontId="55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 horizontal="center"/>
    </xf>
    <xf numFmtId="0" fontId="54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/>
    </xf>
    <xf numFmtId="4" fontId="51" fillId="33" borderId="12" xfId="0" applyNumberFormat="1" applyFont="1" applyFill="1" applyBorder="1" applyAlignment="1">
      <alignment/>
    </xf>
    <xf numFmtId="4" fontId="51" fillId="0" borderId="12" xfId="0" applyNumberFormat="1" applyFont="1" applyFill="1" applyBorder="1" applyAlignment="1">
      <alignment/>
    </xf>
    <xf numFmtId="0" fontId="54" fillId="16" borderId="14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54" fillId="0" borderId="0" xfId="0" applyFont="1" applyFill="1" applyAlignment="1">
      <alignment horizontal="left" vertical="center"/>
    </xf>
    <xf numFmtId="0" fontId="59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4" fontId="34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4" fillId="0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left" vertical="center"/>
    </xf>
    <xf numFmtId="0" fontId="55" fillId="0" borderId="17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171450</xdr:rowOff>
    </xdr:from>
    <xdr:to>
      <xdr:col>1</xdr:col>
      <xdr:colOff>1676400</xdr:colOff>
      <xdr:row>3</xdr:row>
      <xdr:rowOff>47625</xdr:rowOff>
    </xdr:to>
    <xdr:pic>
      <xdr:nvPicPr>
        <xdr:cNvPr id="1" name="Picture 2" descr="Linp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71450"/>
          <a:ext cx="144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57150</xdr:rowOff>
    </xdr:from>
    <xdr:to>
      <xdr:col>5</xdr:col>
      <xdr:colOff>552450</xdr:colOff>
      <xdr:row>17</xdr:row>
      <xdr:rowOff>38100</xdr:rowOff>
    </xdr:to>
    <xdr:sp>
      <xdr:nvSpPr>
        <xdr:cNvPr id="1" name="Line Callout 1 2"/>
        <xdr:cNvSpPr>
          <a:spLocks/>
        </xdr:cNvSpPr>
      </xdr:nvSpPr>
      <xdr:spPr>
        <a:xfrm>
          <a:off x="3848100" y="2962275"/>
          <a:ext cx="1447800" cy="647700"/>
        </a:xfrm>
        <a:prstGeom prst="borderCallout1">
          <a:avLst>
            <a:gd name="adj1" fmla="val 128314"/>
            <a:gd name="adj2" fmla="val 46995"/>
            <a:gd name="adj3" fmla="val 48851"/>
            <a:gd name="adj4" fmla="val 328"/>
          </a:avLst>
        </a:prstGeom>
        <a:solidFill>
          <a:srgbClr val="FFFFFF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Į žalius langelius įrašykite savo įmonės duomenis</a:t>
          </a:r>
        </a:p>
      </xdr:txBody>
    </xdr:sp>
    <xdr:clientData/>
  </xdr:twoCellAnchor>
  <xdr:twoCellAnchor editAs="oneCell">
    <xdr:from>
      <xdr:col>1</xdr:col>
      <xdr:colOff>238125</xdr:colOff>
      <xdr:row>0</xdr:row>
      <xdr:rowOff>152400</xdr:rowOff>
    </xdr:from>
    <xdr:to>
      <xdr:col>1</xdr:col>
      <xdr:colOff>1685925</xdr:colOff>
      <xdr:row>3</xdr:row>
      <xdr:rowOff>28575</xdr:rowOff>
    </xdr:to>
    <xdr:pic>
      <xdr:nvPicPr>
        <xdr:cNvPr id="2" name="Picture 3" descr="Linp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2400"/>
          <a:ext cx="144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66675</xdr:rowOff>
    </xdr:from>
    <xdr:to>
      <xdr:col>5</xdr:col>
      <xdr:colOff>552450</xdr:colOff>
      <xdr:row>17</xdr:row>
      <xdr:rowOff>76200</xdr:rowOff>
    </xdr:to>
    <xdr:sp>
      <xdr:nvSpPr>
        <xdr:cNvPr id="1" name="Line Callout 1 7"/>
        <xdr:cNvSpPr>
          <a:spLocks/>
        </xdr:cNvSpPr>
      </xdr:nvSpPr>
      <xdr:spPr>
        <a:xfrm>
          <a:off x="3848100" y="2971800"/>
          <a:ext cx="1447800" cy="676275"/>
        </a:xfrm>
        <a:prstGeom prst="borderCallout1">
          <a:avLst>
            <a:gd name="adj1" fmla="val 128314"/>
            <a:gd name="adj2" fmla="val 46995"/>
            <a:gd name="adj3" fmla="val 48851"/>
            <a:gd name="adj4" fmla="val 328"/>
          </a:avLst>
        </a:prstGeom>
        <a:solidFill>
          <a:srgbClr val="FFFFFF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Į žalius langelius įrašykite savo įmonės duomenis</a:t>
          </a:r>
        </a:p>
      </xdr:txBody>
    </xdr:sp>
    <xdr:clientData/>
  </xdr:twoCellAnchor>
  <xdr:twoCellAnchor editAs="oneCell">
    <xdr:from>
      <xdr:col>1</xdr:col>
      <xdr:colOff>285750</xdr:colOff>
      <xdr:row>0</xdr:row>
      <xdr:rowOff>152400</xdr:rowOff>
    </xdr:from>
    <xdr:to>
      <xdr:col>1</xdr:col>
      <xdr:colOff>1733550</xdr:colOff>
      <xdr:row>3</xdr:row>
      <xdr:rowOff>28575</xdr:rowOff>
    </xdr:to>
    <xdr:pic>
      <xdr:nvPicPr>
        <xdr:cNvPr id="2" name="Picture 3" descr="Linp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52400"/>
          <a:ext cx="144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15</xdr:row>
      <xdr:rowOff>47625</xdr:rowOff>
    </xdr:from>
    <xdr:to>
      <xdr:col>5</xdr:col>
      <xdr:colOff>552450</xdr:colOff>
      <xdr:row>17</xdr:row>
      <xdr:rowOff>38100</xdr:rowOff>
    </xdr:to>
    <xdr:sp>
      <xdr:nvSpPr>
        <xdr:cNvPr id="1" name="Line Callout 1 2"/>
        <xdr:cNvSpPr>
          <a:spLocks/>
        </xdr:cNvSpPr>
      </xdr:nvSpPr>
      <xdr:spPr>
        <a:xfrm>
          <a:off x="3857625" y="2952750"/>
          <a:ext cx="1438275" cy="657225"/>
        </a:xfrm>
        <a:prstGeom prst="borderCallout1">
          <a:avLst>
            <a:gd name="adj1" fmla="val 128314"/>
            <a:gd name="adj2" fmla="val 46995"/>
            <a:gd name="adj3" fmla="val 48851"/>
            <a:gd name="adj4" fmla="val 328"/>
          </a:avLst>
        </a:prstGeom>
        <a:solidFill>
          <a:srgbClr val="FFFFFF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Į žalius langelius įrašykite savo įmonės duomenis</a:t>
          </a:r>
        </a:p>
      </xdr:txBody>
    </xdr:sp>
    <xdr:clientData/>
  </xdr:twoCellAnchor>
  <xdr:twoCellAnchor editAs="oneCell">
    <xdr:from>
      <xdr:col>1</xdr:col>
      <xdr:colOff>171450</xdr:colOff>
      <xdr:row>0</xdr:row>
      <xdr:rowOff>161925</xdr:rowOff>
    </xdr:from>
    <xdr:to>
      <xdr:col>1</xdr:col>
      <xdr:colOff>1619250</xdr:colOff>
      <xdr:row>3</xdr:row>
      <xdr:rowOff>38100</xdr:rowOff>
    </xdr:to>
    <xdr:pic>
      <xdr:nvPicPr>
        <xdr:cNvPr id="2" name="Picture 3" descr="Linp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1925"/>
          <a:ext cx="144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16</xdr:row>
      <xdr:rowOff>57150</xdr:rowOff>
    </xdr:from>
    <xdr:to>
      <xdr:col>5</xdr:col>
      <xdr:colOff>552450</xdr:colOff>
      <xdr:row>18</xdr:row>
      <xdr:rowOff>38100</xdr:rowOff>
    </xdr:to>
    <xdr:sp>
      <xdr:nvSpPr>
        <xdr:cNvPr id="1" name="Line Callout 1 2"/>
        <xdr:cNvSpPr>
          <a:spLocks/>
        </xdr:cNvSpPr>
      </xdr:nvSpPr>
      <xdr:spPr>
        <a:xfrm>
          <a:off x="3838575" y="3152775"/>
          <a:ext cx="1457325" cy="647700"/>
        </a:xfrm>
        <a:prstGeom prst="borderCallout1">
          <a:avLst>
            <a:gd name="adj1" fmla="val 128314"/>
            <a:gd name="adj2" fmla="val 46995"/>
            <a:gd name="adj3" fmla="val 48851"/>
            <a:gd name="adj4" fmla="val 328"/>
          </a:avLst>
        </a:prstGeom>
        <a:solidFill>
          <a:srgbClr val="FFFFFF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Į žalius langelius įrašykite savo įmonės duomenis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171450</xdr:rowOff>
    </xdr:from>
    <xdr:to>
      <xdr:col>1</xdr:col>
      <xdr:colOff>1590675</xdr:colOff>
      <xdr:row>3</xdr:row>
      <xdr:rowOff>47625</xdr:rowOff>
    </xdr:to>
    <xdr:pic>
      <xdr:nvPicPr>
        <xdr:cNvPr id="2" name="Picture 3" descr="Linp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71450"/>
          <a:ext cx="1466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31.28125" style="0" customWidth="1"/>
    <col min="3" max="3" width="12.421875" style="0" customWidth="1"/>
    <col min="6" max="6" width="12.421875" style="0" customWidth="1"/>
    <col min="9" max="9" width="13.140625" style="0" bestFit="1" customWidth="1"/>
  </cols>
  <sheetData>
    <row r="1" ht="15.75">
      <c r="H1" s="1" t="s">
        <v>28</v>
      </c>
    </row>
    <row r="2" ht="15">
      <c r="H2" s="14"/>
    </row>
    <row r="6" ht="15.75">
      <c r="B6" s="1" t="s">
        <v>56</v>
      </c>
    </row>
    <row r="7" ht="15.75">
      <c r="B7" s="1" t="s">
        <v>0</v>
      </c>
    </row>
    <row r="8" ht="15.75">
      <c r="B8" s="1"/>
    </row>
    <row r="9" spans="2:10" ht="15">
      <c r="B9" s="41" t="s">
        <v>38</v>
      </c>
      <c r="C9" s="3"/>
      <c r="D9" s="3"/>
      <c r="E9" s="3"/>
      <c r="F9" s="3"/>
      <c r="G9" s="3"/>
      <c r="H9" s="3"/>
      <c r="I9" s="3"/>
      <c r="J9" s="3"/>
    </row>
    <row r="10" ht="15">
      <c r="B10" s="41" t="s">
        <v>39</v>
      </c>
    </row>
    <row r="11" ht="15">
      <c r="B11" s="2"/>
    </row>
    <row r="12" ht="15">
      <c r="B12" s="13"/>
    </row>
    <row r="14" ht="15">
      <c r="B14" s="2" t="s">
        <v>30</v>
      </c>
    </row>
    <row r="15" s="3" customFormat="1" ht="15">
      <c r="B15" s="44" t="s">
        <v>40</v>
      </c>
    </row>
    <row r="21" s="3" customFormat="1" ht="15">
      <c r="B21" s="18"/>
    </row>
    <row r="22" ht="15">
      <c r="B22" s="7"/>
    </row>
    <row r="23" ht="15">
      <c r="B23" s="7"/>
    </row>
    <row r="24" ht="15">
      <c r="B24" s="17"/>
    </row>
    <row r="25" ht="15">
      <c r="B25" s="7"/>
    </row>
    <row r="26" spans="1:2" s="5" customFormat="1" ht="15">
      <c r="A26" s="6"/>
      <c r="B26" s="17"/>
    </row>
    <row r="37" s="3" customFormat="1" ht="15"/>
    <row r="38" s="11" customFormat="1" ht="15"/>
    <row r="39" s="11" customFormat="1" ht="22.5" customHeight="1"/>
    <row r="40" s="11" customFormat="1" ht="15"/>
    <row r="42" s="5" customFormat="1" ht="15"/>
    <row r="43" ht="15">
      <c r="A43" s="7"/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31.28125" style="0" customWidth="1"/>
    <col min="3" max="3" width="12.421875" style="0" customWidth="1"/>
    <col min="6" max="6" width="12.421875" style="0" customWidth="1"/>
    <col min="7" max="7" width="13.00390625" style="0" customWidth="1"/>
    <col min="8" max="8" width="13.140625" style="0" bestFit="1" customWidth="1"/>
  </cols>
  <sheetData>
    <row r="1" ht="15.75">
      <c r="H1" s="1" t="s">
        <v>29</v>
      </c>
    </row>
    <row r="2" ht="15">
      <c r="H2" s="14"/>
    </row>
    <row r="6" ht="15.75">
      <c r="B6" s="1" t="s">
        <v>56</v>
      </c>
    </row>
    <row r="7" ht="15.75">
      <c r="B7" s="1" t="s">
        <v>0</v>
      </c>
    </row>
    <row r="8" ht="15.75">
      <c r="B8" s="1"/>
    </row>
    <row r="9" spans="2:9" ht="15">
      <c r="B9" s="41" t="s">
        <v>38</v>
      </c>
      <c r="C9" s="3"/>
      <c r="D9" s="3"/>
      <c r="E9" s="3"/>
      <c r="F9" s="3"/>
      <c r="G9" s="3"/>
      <c r="H9" s="3"/>
      <c r="I9" s="3"/>
    </row>
    <row r="10" ht="15">
      <c r="B10" s="41" t="s">
        <v>39</v>
      </c>
    </row>
    <row r="11" ht="15">
      <c r="B11" s="2"/>
    </row>
    <row r="12" s="3" customFormat="1" ht="15">
      <c r="B12" s="2" t="s">
        <v>37</v>
      </c>
    </row>
    <row r="13" ht="15">
      <c r="B13" s="2" t="s">
        <v>1</v>
      </c>
    </row>
    <row r="14" ht="15.75" thickBot="1">
      <c r="B14" s="2"/>
    </row>
    <row r="15" spans="2:8" ht="15" customHeight="1" thickBot="1">
      <c r="B15" s="31" t="s">
        <v>41</v>
      </c>
      <c r="C15" s="43"/>
      <c r="D15" s="43"/>
      <c r="E15" s="43"/>
      <c r="G15" s="50" t="s">
        <v>15</v>
      </c>
      <c r="H15" s="51"/>
    </row>
    <row r="16" spans="2:8" ht="37.5" customHeight="1" thickBot="1">
      <c r="B16" s="4" t="s">
        <v>51</v>
      </c>
      <c r="C16" s="4"/>
      <c r="G16" s="28" t="s">
        <v>19</v>
      </c>
      <c r="H16" s="47" t="s">
        <v>16</v>
      </c>
    </row>
    <row r="17" spans="2:8" ht="15">
      <c r="B17" s="4"/>
      <c r="C17" s="4"/>
      <c r="G17" s="34" t="s">
        <v>18</v>
      </c>
      <c r="H17" s="49" t="s">
        <v>17</v>
      </c>
    </row>
    <row r="18" spans="2:8" ht="15.75" thickBot="1">
      <c r="B18" s="4"/>
      <c r="C18" s="4"/>
      <c r="G18" s="27"/>
      <c r="H18" s="27"/>
    </row>
    <row r="19" ht="24.75" customHeight="1">
      <c r="B19" s="2" t="s">
        <v>45</v>
      </c>
    </row>
    <row r="20" ht="15">
      <c r="B20" s="2" t="s">
        <v>42</v>
      </c>
    </row>
    <row r="21" ht="15">
      <c r="B21" s="2" t="s">
        <v>5</v>
      </c>
    </row>
    <row r="22" ht="15">
      <c r="B22" s="2" t="s">
        <v>43</v>
      </c>
    </row>
    <row r="23" ht="15">
      <c r="B23" s="2" t="s">
        <v>7</v>
      </c>
    </row>
    <row r="24" spans="3:7" ht="20.25" customHeight="1" thickBot="1">
      <c r="C24" s="4"/>
      <c r="G24" s="3"/>
    </row>
    <row r="25" spans="2:10" s="3" customFormat="1" ht="29.25" thickBot="1">
      <c r="B25" s="9" t="s">
        <v>8</v>
      </c>
      <c r="C25" s="19" t="s">
        <v>13</v>
      </c>
      <c r="D25" s="10" t="s">
        <v>12</v>
      </c>
      <c r="E25" s="10" t="s">
        <v>9</v>
      </c>
      <c r="G25"/>
      <c r="J25" s="18"/>
    </row>
    <row r="26" spans="2:10" ht="15.75" thickBot="1">
      <c r="B26" s="46" t="s">
        <v>55</v>
      </c>
      <c r="C26" s="19" t="s">
        <v>11</v>
      </c>
      <c r="D26" s="37">
        <v>290</v>
      </c>
      <c r="E26" s="19">
        <v>80</v>
      </c>
      <c r="G26" s="17"/>
      <c r="J26" s="7"/>
    </row>
    <row r="27" spans="4:10" ht="15">
      <c r="D27" s="38"/>
      <c r="G27" s="29"/>
      <c r="J27" s="17"/>
    </row>
    <row r="28" spans="2:7" ht="47.25">
      <c r="B28" s="22" t="s">
        <v>20</v>
      </c>
      <c r="C28" s="22" t="s">
        <v>13</v>
      </c>
      <c r="D28" s="39" t="s">
        <v>12</v>
      </c>
      <c r="E28" s="23" t="s">
        <v>52</v>
      </c>
      <c r="F28" s="23" t="s">
        <v>2</v>
      </c>
      <c r="G28" s="30" t="s">
        <v>21</v>
      </c>
    </row>
    <row r="29" spans="1:7" s="5" customFormat="1" ht="15">
      <c r="A29" s="6"/>
      <c r="B29" s="48" t="s">
        <v>14</v>
      </c>
      <c r="C29" s="22" t="s">
        <v>46</v>
      </c>
      <c r="D29" s="40">
        <f>D26</f>
        <v>290</v>
      </c>
      <c r="E29" s="21">
        <f>+G18*2.4</f>
        <v>0</v>
      </c>
      <c r="F29" s="24">
        <f>+H18*80</f>
        <v>0</v>
      </c>
      <c r="G29" s="25">
        <f>+D29+E29+F29</f>
        <v>290</v>
      </c>
    </row>
    <row r="30" spans="2:6" ht="15">
      <c r="B30" s="4"/>
      <c r="C30" s="15"/>
      <c r="D30" s="8"/>
      <c r="F30" s="8"/>
    </row>
    <row r="31" ht="15">
      <c r="B31" s="12"/>
    </row>
    <row r="32" spans="2:7" ht="15">
      <c r="B32" s="41" t="s">
        <v>44</v>
      </c>
      <c r="C32" s="38"/>
      <c r="D32" s="38"/>
      <c r="E32" s="38"/>
      <c r="F32" s="38"/>
      <c r="G32" s="38"/>
    </row>
    <row r="33" ht="15">
      <c r="B33" s="2" t="s">
        <v>10</v>
      </c>
    </row>
  </sheetData>
  <sheetProtection/>
  <mergeCells count="1">
    <mergeCell ref="G15:H15"/>
  </mergeCells>
  <printOptions/>
  <pageMargins left="0.25" right="0.25" top="0.75" bottom="0.75" header="0.3" footer="0.3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31.28125" style="0" customWidth="1"/>
    <col min="3" max="3" width="12.421875" style="0" customWidth="1"/>
    <col min="6" max="6" width="12.421875" style="0" customWidth="1"/>
    <col min="7" max="7" width="13.00390625" style="0" customWidth="1"/>
    <col min="8" max="8" width="13.140625" style="0" bestFit="1" customWidth="1"/>
  </cols>
  <sheetData>
    <row r="1" ht="15.75">
      <c r="H1" s="1" t="s">
        <v>31</v>
      </c>
    </row>
    <row r="2" ht="15">
      <c r="H2" s="14"/>
    </row>
    <row r="6" ht="15.75">
      <c r="B6" s="1" t="s">
        <v>56</v>
      </c>
    </row>
    <row r="7" ht="15.75">
      <c r="B7" s="1" t="s">
        <v>0</v>
      </c>
    </row>
    <row r="8" ht="15.75">
      <c r="B8" s="1"/>
    </row>
    <row r="9" spans="2:9" ht="15">
      <c r="B9" s="41" t="s">
        <v>38</v>
      </c>
      <c r="C9" s="3"/>
      <c r="D9" s="3"/>
      <c r="E9" s="3"/>
      <c r="F9" s="3"/>
      <c r="G9" s="3"/>
      <c r="H9" s="3"/>
      <c r="I9" s="3"/>
    </row>
    <row r="10" ht="15">
      <c r="B10" s="41" t="s">
        <v>39</v>
      </c>
    </row>
    <row r="11" ht="15">
      <c r="B11" s="2"/>
    </row>
    <row r="12" s="3" customFormat="1" ht="15">
      <c r="B12" s="2" t="s">
        <v>37</v>
      </c>
    </row>
    <row r="13" ht="15">
      <c r="B13" s="2" t="s">
        <v>1</v>
      </c>
    </row>
    <row r="14" ht="15.75" thickBot="1">
      <c r="B14" s="2"/>
    </row>
    <row r="15" spans="2:8" ht="15" customHeight="1" thickBot="1">
      <c r="B15" s="31" t="s">
        <v>32</v>
      </c>
      <c r="C15" s="43"/>
      <c r="G15" s="50" t="s">
        <v>15</v>
      </c>
      <c r="H15" s="51"/>
    </row>
    <row r="16" spans="2:8" ht="37.5" customHeight="1" thickBot="1">
      <c r="B16" s="4" t="s">
        <v>51</v>
      </c>
      <c r="C16" s="4"/>
      <c r="G16" s="28" t="s">
        <v>19</v>
      </c>
      <c r="H16" s="47" t="s">
        <v>16</v>
      </c>
    </row>
    <row r="17" spans="2:8" ht="15">
      <c r="B17" s="4"/>
      <c r="C17" s="4"/>
      <c r="G17" s="34" t="s">
        <v>18</v>
      </c>
      <c r="H17" s="35" t="s">
        <v>17</v>
      </c>
    </row>
    <row r="18" spans="2:8" ht="15.75" thickBot="1">
      <c r="B18" s="4"/>
      <c r="C18" s="4"/>
      <c r="G18" s="27"/>
      <c r="H18" s="27"/>
    </row>
    <row r="19" ht="15">
      <c r="B19" s="2" t="s">
        <v>4</v>
      </c>
    </row>
    <row r="20" ht="15">
      <c r="B20" s="2" t="s">
        <v>42</v>
      </c>
    </row>
    <row r="21" ht="15">
      <c r="B21" s="2" t="s">
        <v>5</v>
      </c>
    </row>
    <row r="22" ht="15">
      <c r="B22" s="2" t="s">
        <v>43</v>
      </c>
    </row>
    <row r="23" ht="15">
      <c r="B23" s="2" t="s">
        <v>7</v>
      </c>
    </row>
    <row r="24" spans="3:7" ht="20.25" customHeight="1" thickBot="1">
      <c r="C24" s="4"/>
      <c r="G24" s="3"/>
    </row>
    <row r="25" spans="2:10" s="3" customFormat="1" ht="29.25" thickBot="1">
      <c r="B25" s="9" t="s">
        <v>8</v>
      </c>
      <c r="C25" s="19" t="s">
        <v>13</v>
      </c>
      <c r="D25" s="10" t="s">
        <v>12</v>
      </c>
      <c r="E25" s="10" t="s">
        <v>9</v>
      </c>
      <c r="G25"/>
      <c r="J25" s="18"/>
    </row>
    <row r="26" spans="2:10" ht="15.75" thickBot="1">
      <c r="B26" s="46" t="s">
        <v>47</v>
      </c>
      <c r="C26" s="19" t="s">
        <v>11</v>
      </c>
      <c r="D26" s="37">
        <v>580</v>
      </c>
      <c r="E26" s="20">
        <v>60</v>
      </c>
      <c r="G26" s="17"/>
      <c r="J26" s="7"/>
    </row>
    <row r="27" spans="4:10" ht="15">
      <c r="D27" s="38"/>
      <c r="G27" s="29"/>
      <c r="J27" s="17"/>
    </row>
    <row r="28" spans="2:7" ht="47.25">
      <c r="B28" s="22" t="s">
        <v>20</v>
      </c>
      <c r="C28" s="22" t="s">
        <v>13</v>
      </c>
      <c r="D28" s="39" t="s">
        <v>12</v>
      </c>
      <c r="E28" s="23" t="s">
        <v>52</v>
      </c>
      <c r="F28" s="23" t="s">
        <v>3</v>
      </c>
      <c r="G28" s="30" t="s">
        <v>21</v>
      </c>
    </row>
    <row r="29" spans="2:7" ht="15">
      <c r="B29" s="45"/>
      <c r="C29" s="22" t="s">
        <v>11</v>
      </c>
      <c r="D29" s="40">
        <f>+D26</f>
        <v>580</v>
      </c>
      <c r="E29" s="21">
        <f>G18*2.4</f>
        <v>0</v>
      </c>
      <c r="F29" s="24">
        <f>H18*60</f>
        <v>0</v>
      </c>
      <c r="G29" s="26">
        <f>+D29+E29+F29</f>
        <v>580</v>
      </c>
    </row>
    <row r="30" spans="2:6" ht="15">
      <c r="B30" s="4"/>
      <c r="C30" s="15"/>
      <c r="D30" s="8"/>
      <c r="F30" s="8"/>
    </row>
    <row r="31" ht="15">
      <c r="B31" s="12"/>
    </row>
    <row r="32" ht="15">
      <c r="B32" s="41" t="s">
        <v>44</v>
      </c>
    </row>
    <row r="33" ht="15">
      <c r="B33" s="2" t="s">
        <v>10</v>
      </c>
    </row>
  </sheetData>
  <sheetProtection/>
  <mergeCells count="1">
    <mergeCell ref="G15:H15"/>
  </mergeCells>
  <printOptions/>
  <pageMargins left="0.25" right="0.25" top="0.75" bottom="0.75" header="0.3" footer="0.3"/>
  <pageSetup fitToHeight="1" fitToWidth="1"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31.28125" style="0" customWidth="1"/>
    <col min="3" max="3" width="12.421875" style="0" customWidth="1"/>
    <col min="6" max="6" width="12.421875" style="0" customWidth="1"/>
    <col min="7" max="7" width="13.00390625" style="0" customWidth="1"/>
    <col min="8" max="8" width="13.140625" style="0" bestFit="1" customWidth="1"/>
  </cols>
  <sheetData>
    <row r="1" ht="15.75">
      <c r="H1" s="1" t="s">
        <v>33</v>
      </c>
    </row>
    <row r="2" ht="15">
      <c r="H2" s="14"/>
    </row>
    <row r="6" ht="15.75">
      <c r="B6" s="1" t="s">
        <v>56</v>
      </c>
    </row>
    <row r="7" ht="15.75">
      <c r="B7" s="1" t="s">
        <v>27</v>
      </c>
    </row>
    <row r="8" ht="15.75">
      <c r="B8" s="1"/>
    </row>
    <row r="9" spans="2:9" ht="15">
      <c r="B9" s="41" t="s">
        <v>38</v>
      </c>
      <c r="C9" s="3"/>
      <c r="D9" s="3"/>
      <c r="E9" s="3"/>
      <c r="F9" s="3"/>
      <c r="G9" s="3"/>
      <c r="H9" s="3"/>
      <c r="I9" s="3"/>
    </row>
    <row r="10" ht="15">
      <c r="B10" s="41" t="s">
        <v>39</v>
      </c>
    </row>
    <row r="11" ht="15">
      <c r="B11" s="2"/>
    </row>
    <row r="12" s="3" customFormat="1" ht="15">
      <c r="B12" s="2" t="s">
        <v>37</v>
      </c>
    </row>
    <row r="13" ht="15">
      <c r="B13" s="2" t="s">
        <v>1</v>
      </c>
    </row>
    <row r="14" ht="15.75" thickBot="1">
      <c r="B14" s="2"/>
    </row>
    <row r="15" spans="2:8" ht="15" customHeight="1" thickBot="1">
      <c r="B15" s="31" t="s">
        <v>26</v>
      </c>
      <c r="C15" s="43"/>
      <c r="G15" s="50" t="s">
        <v>15</v>
      </c>
      <c r="H15" s="51"/>
    </row>
    <row r="16" spans="2:8" ht="37.5" customHeight="1" thickBot="1">
      <c r="B16" s="4" t="s">
        <v>53</v>
      </c>
      <c r="C16" s="4"/>
      <c r="G16" s="28" t="s">
        <v>22</v>
      </c>
      <c r="H16" s="47" t="s">
        <v>16</v>
      </c>
    </row>
    <row r="17" spans="2:8" ht="15">
      <c r="B17" s="4"/>
      <c r="C17" s="4"/>
      <c r="G17" s="34" t="s">
        <v>18</v>
      </c>
      <c r="H17" s="49" t="s">
        <v>48</v>
      </c>
    </row>
    <row r="18" spans="2:8" ht="15.75" thickBot="1">
      <c r="B18" s="4"/>
      <c r="C18" s="4"/>
      <c r="G18" s="27"/>
      <c r="H18" s="27"/>
    </row>
    <row r="19" ht="15">
      <c r="B19" s="2" t="s">
        <v>45</v>
      </c>
    </row>
    <row r="20" ht="15">
      <c r="B20" s="2" t="s">
        <v>42</v>
      </c>
    </row>
    <row r="21" ht="15">
      <c r="B21" s="2" t="s">
        <v>6</v>
      </c>
    </row>
    <row r="22" ht="15">
      <c r="B22" s="2" t="s">
        <v>43</v>
      </c>
    </row>
    <row r="23" ht="15">
      <c r="B23" s="2" t="s">
        <v>7</v>
      </c>
    </row>
    <row r="24" spans="3:7" ht="20.25" customHeight="1" thickBot="1">
      <c r="C24" s="4"/>
      <c r="G24" s="3"/>
    </row>
    <row r="25" spans="2:10" s="3" customFormat="1" ht="29.25" thickBot="1">
      <c r="B25" s="9" t="s">
        <v>8</v>
      </c>
      <c r="C25" s="19" t="s">
        <v>13</v>
      </c>
      <c r="D25" s="10" t="s">
        <v>12</v>
      </c>
      <c r="E25" s="10" t="s">
        <v>9</v>
      </c>
      <c r="G25"/>
      <c r="J25" s="18"/>
    </row>
    <row r="26" spans="2:10" ht="15.75" customHeight="1" thickBot="1">
      <c r="B26" s="19" t="s">
        <v>47</v>
      </c>
      <c r="C26" s="19" t="s">
        <v>11</v>
      </c>
      <c r="D26" s="36">
        <v>580</v>
      </c>
      <c r="E26" s="20">
        <v>60</v>
      </c>
      <c r="J26" s="7"/>
    </row>
    <row r="27" spans="4:10" ht="15">
      <c r="D27" s="38"/>
      <c r="G27" s="29"/>
      <c r="J27" s="17"/>
    </row>
    <row r="28" spans="2:7" ht="47.25">
      <c r="B28" s="22" t="s">
        <v>20</v>
      </c>
      <c r="C28" s="22" t="s">
        <v>13</v>
      </c>
      <c r="D28" s="39" t="s">
        <v>12</v>
      </c>
      <c r="E28" s="23" t="s">
        <v>54</v>
      </c>
      <c r="F28" s="23" t="s">
        <v>3</v>
      </c>
      <c r="G28" s="30" t="s">
        <v>21</v>
      </c>
    </row>
    <row r="29" spans="1:7" s="5" customFormat="1" ht="15">
      <c r="A29" s="6"/>
      <c r="B29" s="48" t="s">
        <v>24</v>
      </c>
      <c r="C29" s="22" t="s">
        <v>11</v>
      </c>
      <c r="D29" s="40">
        <f>+D26</f>
        <v>580</v>
      </c>
      <c r="E29" s="21">
        <f>+G18*1.8</f>
        <v>0</v>
      </c>
      <c r="F29" s="24">
        <f>+H18*60</f>
        <v>0</v>
      </c>
      <c r="G29" s="25">
        <f>+D29+E29+F29</f>
        <v>580</v>
      </c>
    </row>
    <row r="30" ht="15">
      <c r="C30" s="16"/>
    </row>
    <row r="31" spans="2:8" ht="15">
      <c r="B31" s="33"/>
      <c r="C31" s="32"/>
      <c r="D31" s="32"/>
      <c r="E31" s="32"/>
      <c r="F31" s="32"/>
      <c r="G31" s="32"/>
      <c r="H31" s="32"/>
    </row>
    <row r="32" spans="2:8" ht="15">
      <c r="B32" s="12" t="s">
        <v>44</v>
      </c>
      <c r="C32" s="42"/>
      <c r="D32" s="42"/>
      <c r="E32" s="42"/>
      <c r="F32" s="42"/>
      <c r="G32" s="42"/>
      <c r="H32" s="42"/>
    </row>
    <row r="33" spans="2:8" ht="15">
      <c r="B33" s="12" t="s">
        <v>25</v>
      </c>
      <c r="C33" s="42"/>
      <c r="D33" s="42"/>
      <c r="E33" s="42"/>
      <c r="F33" s="42"/>
      <c r="G33" s="42"/>
      <c r="H33" s="42"/>
    </row>
    <row r="34" spans="2:8" ht="15">
      <c r="B34" s="12"/>
      <c r="C34" s="42"/>
      <c r="D34" s="42"/>
      <c r="E34" s="42"/>
      <c r="F34" s="42"/>
      <c r="G34" s="42"/>
      <c r="H34" s="42"/>
    </row>
    <row r="35" spans="3:8" ht="15">
      <c r="C35" s="42"/>
      <c r="D35" s="42"/>
      <c r="E35" s="42"/>
      <c r="F35" s="42"/>
      <c r="G35" s="42"/>
      <c r="H35" s="42"/>
    </row>
    <row r="36" spans="3:8" ht="15">
      <c r="C36" s="42"/>
      <c r="D36" s="42"/>
      <c r="E36" s="42"/>
      <c r="F36" s="42"/>
      <c r="G36" s="42"/>
      <c r="H36" s="42"/>
    </row>
  </sheetData>
  <sheetProtection/>
  <mergeCells count="1">
    <mergeCell ref="G15:H15"/>
  </mergeCells>
  <printOptions/>
  <pageMargins left="0.25" right="0.25" top="0.75" bottom="0.75" header="0.3" footer="0.3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31.28125" style="0" customWidth="1"/>
    <col min="3" max="3" width="12.421875" style="0" customWidth="1"/>
    <col min="6" max="6" width="12.421875" style="0" customWidth="1"/>
    <col min="7" max="7" width="13.00390625" style="0" customWidth="1"/>
    <col min="8" max="8" width="13.140625" style="0" bestFit="1" customWidth="1"/>
  </cols>
  <sheetData>
    <row r="1" ht="15.75">
      <c r="H1" s="1" t="s">
        <v>34</v>
      </c>
    </row>
    <row r="2" ht="15">
      <c r="H2" s="14"/>
    </row>
    <row r="6" ht="15.75">
      <c r="B6" s="1" t="s">
        <v>56</v>
      </c>
    </row>
    <row r="7" ht="15.75">
      <c r="B7" s="1" t="s">
        <v>0</v>
      </c>
    </row>
    <row r="8" ht="15.75">
      <c r="B8" s="1"/>
    </row>
    <row r="9" spans="2:9" ht="15">
      <c r="B9" s="41" t="s">
        <v>38</v>
      </c>
      <c r="C9" s="3"/>
      <c r="D9" s="3"/>
      <c r="E9" s="3"/>
      <c r="F9" s="3"/>
      <c r="G9" s="3"/>
      <c r="H9" s="3"/>
      <c r="I9" s="3"/>
    </row>
    <row r="10" ht="15">
      <c r="B10" s="41" t="s">
        <v>39</v>
      </c>
    </row>
    <row r="11" ht="15">
      <c r="B11" s="2"/>
    </row>
    <row r="12" ht="15">
      <c r="B12" s="2" t="s">
        <v>36</v>
      </c>
    </row>
    <row r="13" ht="15">
      <c r="B13" s="2" t="s">
        <v>50</v>
      </c>
    </row>
    <row r="14" s="3" customFormat="1" ht="15">
      <c r="B14" s="2" t="s">
        <v>35</v>
      </c>
    </row>
    <row r="15" ht="15.75" thickBot="1">
      <c r="B15" s="2"/>
    </row>
    <row r="16" spans="2:8" ht="15" customHeight="1" thickBot="1">
      <c r="B16" s="31" t="s">
        <v>32</v>
      </c>
      <c r="C16" s="43"/>
      <c r="G16" s="50" t="s">
        <v>15</v>
      </c>
      <c r="H16" s="51"/>
    </row>
    <row r="17" spans="2:8" ht="37.5" customHeight="1" thickBot="1">
      <c r="B17" s="4" t="s">
        <v>51</v>
      </c>
      <c r="C17" s="4"/>
      <c r="G17" s="28" t="s">
        <v>19</v>
      </c>
      <c r="H17" s="47" t="s">
        <v>16</v>
      </c>
    </row>
    <row r="18" spans="2:8" ht="15">
      <c r="B18" s="4"/>
      <c r="C18" s="4"/>
      <c r="G18" s="34" t="s">
        <v>18</v>
      </c>
      <c r="H18" s="49" t="s">
        <v>17</v>
      </c>
    </row>
    <row r="19" spans="2:8" ht="15.75" thickBot="1">
      <c r="B19" s="4"/>
      <c r="C19" s="4"/>
      <c r="G19" s="27"/>
      <c r="H19" s="27"/>
    </row>
    <row r="20" ht="15">
      <c r="B20" s="2" t="s">
        <v>45</v>
      </c>
    </row>
    <row r="21" ht="15">
      <c r="B21" s="2" t="s">
        <v>42</v>
      </c>
    </row>
    <row r="22" ht="15">
      <c r="B22" s="2" t="s">
        <v>5</v>
      </c>
    </row>
    <row r="23" ht="15">
      <c r="B23" s="2" t="s">
        <v>43</v>
      </c>
    </row>
    <row r="24" ht="15">
      <c r="B24" s="2" t="s">
        <v>7</v>
      </c>
    </row>
    <row r="25" spans="3:7" ht="20.25" customHeight="1" thickBot="1">
      <c r="C25" s="4"/>
      <c r="G25" s="3"/>
    </row>
    <row r="26" spans="2:10" s="3" customFormat="1" ht="29.25" thickBot="1">
      <c r="B26" s="9" t="s">
        <v>8</v>
      </c>
      <c r="C26" s="19" t="s">
        <v>13</v>
      </c>
      <c r="D26" s="10" t="s">
        <v>12</v>
      </c>
      <c r="E26" s="10" t="s">
        <v>9</v>
      </c>
      <c r="G26"/>
      <c r="J26" s="18"/>
    </row>
    <row r="27" spans="2:10" ht="15.75" thickBot="1">
      <c r="B27" s="19" t="s">
        <v>49</v>
      </c>
      <c r="C27" s="19" t="s">
        <v>11</v>
      </c>
      <c r="D27" s="36">
        <v>580</v>
      </c>
      <c r="E27" s="20">
        <v>60</v>
      </c>
      <c r="J27" s="7"/>
    </row>
    <row r="28" spans="4:10" ht="15">
      <c r="D28" s="38"/>
      <c r="G28" s="29"/>
      <c r="J28" s="17"/>
    </row>
    <row r="29" spans="2:7" ht="47.25">
      <c r="B29" s="22" t="s">
        <v>20</v>
      </c>
      <c r="C29" s="22" t="s">
        <v>13</v>
      </c>
      <c r="D29" s="39" t="s">
        <v>12</v>
      </c>
      <c r="E29" s="23" t="s">
        <v>52</v>
      </c>
      <c r="F29" s="23" t="s">
        <v>3</v>
      </c>
      <c r="G29" s="30" t="s">
        <v>21</v>
      </c>
    </row>
    <row r="30" spans="1:7" s="5" customFormat="1" ht="15">
      <c r="A30" s="6"/>
      <c r="B30" s="48" t="s">
        <v>23</v>
      </c>
      <c r="C30" s="22" t="s">
        <v>11</v>
      </c>
      <c r="D30" s="40">
        <f>+D27</f>
        <v>580</v>
      </c>
      <c r="E30" s="21">
        <f>+G19*2.4</f>
        <v>0</v>
      </c>
      <c r="F30" s="24">
        <f>+H19*60</f>
        <v>0</v>
      </c>
      <c r="G30" s="25">
        <f>+D30+E30+F30</f>
        <v>580</v>
      </c>
    </row>
    <row r="31" spans="2:6" ht="15">
      <c r="B31" s="4"/>
      <c r="C31" s="15"/>
      <c r="D31" s="8"/>
      <c r="F31" s="8"/>
    </row>
    <row r="33" spans="2:3" ht="15">
      <c r="B33" s="41" t="s">
        <v>44</v>
      </c>
      <c r="C33" s="16"/>
    </row>
    <row r="34" spans="2:8" ht="15">
      <c r="B34" s="2" t="s">
        <v>10</v>
      </c>
      <c r="C34" s="32"/>
      <c r="D34" s="32"/>
      <c r="E34" s="32"/>
      <c r="F34" s="32"/>
      <c r="G34" s="32"/>
      <c r="H34" s="32"/>
    </row>
    <row r="35" spans="2:8" ht="15">
      <c r="B35" s="12"/>
      <c r="C35" s="42"/>
      <c r="D35" s="42"/>
      <c r="E35" s="42"/>
      <c r="F35" s="42"/>
      <c r="G35" s="42"/>
      <c r="H35" s="42"/>
    </row>
    <row r="36" spans="2:8" ht="15">
      <c r="B36" s="12"/>
      <c r="C36" s="42"/>
      <c r="D36" s="42"/>
      <c r="E36" s="42"/>
      <c r="F36" s="42"/>
      <c r="G36" s="42"/>
      <c r="H36" s="42"/>
    </row>
    <row r="37" ht="15">
      <c r="B37" s="12"/>
    </row>
  </sheetData>
  <sheetProtection/>
  <mergeCells count="1">
    <mergeCell ref="G16:H16"/>
  </mergeCells>
  <printOptions/>
  <pageMargins left="0.25" right="0.25" top="0.75" bottom="0.75" header="0.3" footer="0.3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</dc:creator>
  <cp:keywords/>
  <dc:description/>
  <cp:lastModifiedBy>Akvilė Andriuškaitė</cp:lastModifiedBy>
  <cp:lastPrinted>2016-01-26T11:17:43Z</cp:lastPrinted>
  <dcterms:created xsi:type="dcterms:W3CDTF">2014-09-17T09:52:21Z</dcterms:created>
  <dcterms:modified xsi:type="dcterms:W3CDTF">2021-10-19T08:45:18Z</dcterms:modified>
  <cp:category/>
  <cp:version/>
  <cp:contentType/>
  <cp:contentStatus/>
</cp:coreProperties>
</file>